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045" windowHeight="12915" firstSheet="1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3" l="1"/>
  <c r="H7" i="7" l="1"/>
  <c r="I7" i="7"/>
  <c r="I9" i="7"/>
  <c r="H9" i="7"/>
  <c r="I32" i="3"/>
  <c r="I34" i="3"/>
  <c r="H34" i="3"/>
  <c r="H32" i="3"/>
  <c r="H11" i="3"/>
  <c r="G7" i="7"/>
  <c r="G9" i="7"/>
  <c r="F8" i="7"/>
  <c r="G34" i="3"/>
  <c r="G32" i="3"/>
  <c r="F57" i="3"/>
  <c r="F41" i="3"/>
  <c r="G11" i="3"/>
  <c r="F19" i="3"/>
  <c r="F10" i="3"/>
  <c r="F33" i="3" l="1"/>
  <c r="E17" i="3" l="1"/>
  <c r="E15" i="3"/>
  <c r="E13" i="3"/>
  <c r="H35" i="3"/>
  <c r="I35" i="3" s="1"/>
  <c r="G8" i="7" l="1"/>
  <c r="E8" i="7"/>
  <c r="E19" i="7"/>
  <c r="E17" i="7"/>
  <c r="E15" i="7"/>
  <c r="E13" i="7"/>
  <c r="E11" i="7"/>
  <c r="B17" i="5"/>
  <c r="B11" i="5"/>
  <c r="E31" i="3"/>
  <c r="I54" i="3"/>
  <c r="I40" i="3"/>
  <c r="I38" i="3"/>
  <c r="H54" i="3"/>
  <c r="H40" i="3"/>
  <c r="H38" i="3"/>
  <c r="G40" i="3" l="1"/>
  <c r="E52" i="3"/>
  <c r="E42" i="3"/>
  <c r="E36" i="3"/>
  <c r="I11" i="3"/>
  <c r="I19" i="3"/>
  <c r="H19" i="3"/>
  <c r="G19" i="3"/>
  <c r="E27" i="3"/>
  <c r="E21" i="3"/>
  <c r="E19" i="3"/>
  <c r="G33" i="1"/>
  <c r="F33" i="1"/>
  <c r="F16" i="1"/>
  <c r="F18" i="1"/>
  <c r="F11" i="1"/>
  <c r="F9" i="1"/>
  <c r="H31" i="3" l="1"/>
  <c r="I31" i="3"/>
  <c r="E9" i="7"/>
  <c r="E34" i="3"/>
  <c r="F31" i="3" l="1"/>
  <c r="G31" i="3"/>
  <c r="G6" i="7"/>
  <c r="I8" i="7" l="1"/>
  <c r="I6" i="7" l="1"/>
  <c r="F6" i="7"/>
  <c r="F7" i="7" s="1"/>
  <c r="E6" i="7"/>
  <c r="E7" i="7" s="1"/>
  <c r="E32" i="3"/>
  <c r="F32" i="3" l="1"/>
  <c r="F14" i="1"/>
</calcChain>
</file>

<file path=xl/sharedStrings.xml><?xml version="1.0" encoding="utf-8"?>
<sst xmlns="http://schemas.openxmlformats.org/spreadsheetml/2006/main" count="182" uniqueCount="83">
  <si>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</si>
  <si>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</si>
  <si>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</si>
  <si>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</si>
  <si>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</si>
  <si>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</si>
  <si>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</si>
  <si>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</si>
  <si>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</si>
  <si>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</si>
  <si>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</si>
  <si>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</si>
  <si>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</si>
  <si>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</si>
  <si>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</si>
  <si>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</si>
  <si>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</si>
  <si>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</si>
  <si>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</si>
  <si>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</si>
  <si>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</si>
  <si>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</si>
  <si>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</si>
  <si>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</si>
  <si>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</si>
  <si>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</si>
  <si>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</si>
  <si>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</si>
  <si>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</si>
  <si>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</si>
  <si>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</si>
  <si>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</si>
  <si>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</si>
  <si>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</si>
  <si>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</si>
  <si>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</si>
  <si>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</si>
  <si>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</si>
  <si>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</si>
  <si>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</si>
  <si>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</si>
  <si>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</si>
  <si>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</si>
  <si>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</si>
  <si>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</si>
  <si>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</si>
  <si>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</si>
  <si>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</si>
  <si>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</si>
  <si>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</si>
  <si>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</si>
  <si>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</si>
  <si>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</si>
  <si>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</si>
  <si>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</si>
  <si>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</si>
  <si>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Ostali prihodi za posebne namjene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</si>
  <si>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</si>
  <si>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</si>
  <si>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</si>
  <si>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</si>
  <si>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</si>
  <si>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upravnih  i administrativnih pristojbi, pristojbi po posebnim propisima i naknada</t>
  </si>
  <si>
    <t>Prihodi od prodaje proizvoda i robe te pruženih usluga i prihodi od donacija</t>
  </si>
  <si>
    <t>Financijski rashodi</t>
  </si>
  <si>
    <t xml:space="preserve"> Višak prihoda poslovanja</t>
  </si>
  <si>
    <t>922-</t>
  </si>
  <si>
    <t>Vl.korisnici</t>
  </si>
  <si>
    <t>ukupno</t>
  </si>
  <si>
    <t>EURO</t>
  </si>
  <si>
    <t>KNJIŽNIĆNA DJELATNOST</t>
  </si>
  <si>
    <t>DONACIJE</t>
  </si>
  <si>
    <t>Pomoći</t>
  </si>
  <si>
    <t>pomoći</t>
  </si>
  <si>
    <t>FINANCIJSKI PLAN PRORAČUNSKOG KORISNIKA JEDINICE LOKALNE I PODRUČNE (REGIONALNE) SAMOUPRAVE 
ZA 2024. I PROJEKCIJA ZA 2025. I 2026. GODINU</t>
  </si>
  <si>
    <t>Izvršenje 2022**</t>
  </si>
  <si>
    <t>Plan 2023.**</t>
  </si>
  <si>
    <t>Plan za 2024.</t>
  </si>
  <si>
    <t>Projekcija 
za 2026.</t>
  </si>
  <si>
    <t>Izvršenje 2022.</t>
  </si>
  <si>
    <t>Plan 2023.</t>
  </si>
  <si>
    <t>724184.8</t>
  </si>
  <si>
    <t>96115.84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</si>
</sst>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\ _k_n_-;\-* #,##0\ _k_n_-;_-* &quot;-&quot;??\ _k_n_-;_-@_-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9.85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43" fontId="19" fillId="0" borderId="0" applyFont="0" applyFill="0" applyBorder="0" applyAlignment="0" applyProtection="0"/>
    <xf numFmtId="0" fontId="20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4" fillId="11" borderId="0" applyNumberFormat="0" applyBorder="0" applyAlignment="0" applyProtection="0"/>
    <xf numFmtId="0" fontId="25" fillId="19" borderId="7" applyNumberForma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2" borderId="7" applyNumberFormat="0" applyAlignment="0" applyProtection="0"/>
    <xf numFmtId="0" fontId="33" fillId="0" borderId="13" applyNumberFormat="0" applyFill="0" applyAlignment="0" applyProtection="0"/>
    <xf numFmtId="0" fontId="34" fillId="12" borderId="0" applyNumberFormat="0" applyBorder="0" applyAlignment="0" applyProtection="0"/>
    <xf numFmtId="0" fontId="35" fillId="7" borderId="6" applyNumberFormat="0" applyFont="0" applyAlignment="0" applyProtection="0"/>
    <xf numFmtId="0" fontId="36" fillId="19" borderId="12" applyNumberFormat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3" fillId="0" borderId="0" applyNumberFormat="0" applyFill="0" applyBorder="0" applyAlignment="0" applyProtection="0"/>
    <xf numFmtId="164" fontId="2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left" vertical="center" wrapText="1"/>
    </xf>
    <xf numFmtId="44" fontId="3" fillId="2" borderId="4" xfId="0" applyNumberFormat="1" applyFont="1" applyFill="1" applyBorder="1" applyAlignment="1">
      <alignment horizontal="right"/>
    </xf>
    <xf numFmtId="44" fontId="10" fillId="2" borderId="4" xfId="1" quotePrefix="1" applyNumberFormat="1" applyFont="1" applyFill="1" applyBorder="1" applyAlignment="1">
      <alignment horizontal="right" vertical="center"/>
    </xf>
    <xf numFmtId="0" fontId="10" fillId="2" borderId="1" xfId="0" quotePrefix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44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1" fontId="9" fillId="0" borderId="15" xfId="2" applyNumberFormat="1" applyFont="1" applyBorder="1" applyAlignment="1">
      <alignment wrapText="1"/>
    </xf>
    <xf numFmtId="0" fontId="10" fillId="2" borderId="16" xfId="0" applyFont="1" applyFill="1" applyBorder="1" applyAlignment="1">
      <alignment horizontal="left" vertical="center"/>
    </xf>
    <xf numFmtId="44" fontId="0" fillId="0" borderId="0" xfId="0" applyNumberFormat="1"/>
    <xf numFmtId="44" fontId="6" fillId="4" borderId="4" xfId="0" applyNumberFormat="1" applyFont="1" applyFill="1" applyBorder="1" applyAlignment="1" applyProtection="1">
      <alignment horizontal="center" vertical="center" wrapText="1"/>
    </xf>
    <xf numFmtId="44" fontId="6" fillId="4" borderId="3" xfId="0" applyNumberFormat="1" applyFont="1" applyFill="1" applyBorder="1" applyAlignment="1" applyProtection="1">
      <alignment horizontal="center" vertical="center" wrapText="1"/>
    </xf>
    <xf numFmtId="44" fontId="3" fillId="2" borderId="3" xfId="0" applyNumberFormat="1" applyFont="1" applyFill="1" applyBorder="1" applyAlignment="1" applyProtection="1">
      <alignment horizontal="right" wrapText="1"/>
    </xf>
    <xf numFmtId="44" fontId="6" fillId="3" borderId="3" xfId="0" applyNumberFormat="1" applyFont="1" applyFill="1" applyBorder="1" applyAlignment="1">
      <alignment horizontal="right"/>
    </xf>
    <xf numFmtId="44" fontId="6" fillId="0" borderId="3" xfId="0" applyNumberFormat="1" applyFont="1" applyFill="1" applyBorder="1" applyAlignment="1">
      <alignment horizontal="right"/>
    </xf>
    <xf numFmtId="44" fontId="6" fillId="0" borderId="3" xfId="0" applyNumberFormat="1" applyFont="1" applyBorder="1" applyAlignment="1">
      <alignment horizontal="right"/>
    </xf>
    <xf numFmtId="44" fontId="6" fillId="3" borderId="3" xfId="0" applyNumberFormat="1" applyFont="1" applyFill="1" applyBorder="1" applyAlignment="1" applyProtection="1">
      <alignment horizontal="right" wrapText="1"/>
    </xf>
    <xf numFmtId="44" fontId="6" fillId="3" borderId="1" xfId="0" quotePrefix="1" applyNumberFormat="1" applyFont="1" applyFill="1" applyBorder="1" applyAlignment="1">
      <alignment horizontal="right"/>
    </xf>
    <xf numFmtId="44" fontId="6" fillId="2" borderId="3" xfId="0" applyNumberFormat="1" applyFont="1" applyFill="1" applyBorder="1" applyAlignment="1" applyProtection="1">
      <alignment horizontal="center" vertical="center" wrapText="1"/>
    </xf>
    <xf numFmtId="44" fontId="6" fillId="0" borderId="3" xfId="0" applyNumberFormat="1" applyFont="1" applyFill="1" applyBorder="1" applyAlignment="1" applyProtection="1">
      <alignment horizontal="right" wrapText="1"/>
    </xf>
    <xf numFmtId="0" fontId="10" fillId="2" borderId="0" xfId="0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Border="1" applyAlignment="1">
      <alignment horizontal="left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0" fillId="2" borderId="1" xfId="0" quotePrefix="1" applyFont="1" applyFill="1" applyBorder="1" applyAlignment="1">
      <alignment horizontal="left" vertical="center"/>
    </xf>
    <xf numFmtId="2" fontId="3" fillId="2" borderId="4" xfId="0" applyNumberFormat="1" applyFont="1" applyFill="1" applyBorder="1" applyAlignment="1">
      <alignment horizontal="right"/>
    </xf>
    <xf numFmtId="2" fontId="10" fillId="2" borderId="4" xfId="1" quotePrefix="1" applyNumberFormat="1" applyFont="1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right"/>
    </xf>
    <xf numFmtId="0" fontId="10" fillId="2" borderId="16" xfId="0" quotePrefix="1" applyFont="1" applyFill="1" applyBorder="1" applyAlignment="1">
      <alignment horizontal="left" vertical="center"/>
    </xf>
    <xf numFmtId="2" fontId="6" fillId="4" borderId="4" xfId="0" applyNumberFormat="1" applyFont="1" applyFill="1" applyBorder="1" applyAlignment="1" applyProtection="1">
      <alignment horizontal="center" vertical="center" wrapText="1"/>
    </xf>
    <xf numFmtId="2" fontId="6" fillId="4" borderId="3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left" vertical="center" wrapText="1"/>
    </xf>
    <xf numFmtId="1" fontId="6" fillId="3" borderId="3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 applyProtection="1">
      <alignment horizontal="right" wrapText="1"/>
    </xf>
    <xf numFmtId="1" fontId="6" fillId="0" borderId="3" xfId="0" applyNumberFormat="1" applyFont="1" applyBorder="1" applyAlignment="1">
      <alignment horizontal="right"/>
    </xf>
    <xf numFmtId="1" fontId="0" fillId="0" borderId="0" xfId="0" applyNumberFormat="1"/>
    <xf numFmtId="1" fontId="0" fillId="0" borderId="0" xfId="1" applyNumberFormat="1" applyFont="1"/>
    <xf numFmtId="1" fontId="3" fillId="2" borderId="4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1" fontId="10" fillId="2" borderId="4" xfId="1" quotePrefix="1" applyNumberFormat="1" applyFont="1" applyFill="1" applyBorder="1" applyAlignment="1">
      <alignment horizontal="right" vertical="center"/>
    </xf>
    <xf numFmtId="165" fontId="3" fillId="2" borderId="3" xfId="1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 applyProtection="1">
      <alignment horizontal="right" wrapText="1"/>
    </xf>
    <xf numFmtId="1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 applyProtection="1">
      <alignment horizontal="right" wrapText="1"/>
    </xf>
    <xf numFmtId="1" fontId="6" fillId="4" borderId="4" xfId="0" applyNumberFormat="1" applyFont="1" applyFill="1" applyBorder="1" applyAlignment="1" applyProtection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4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o" xfId="0" builtinId="0"/>
    <cellStyle name="Normalno 2" xfId="2"/>
    <cellStyle name="Note" xfId="39"/>
    <cellStyle name="Output" xfId="40"/>
    <cellStyle name="Title" xfId="41"/>
    <cellStyle name="Total" xfId="42"/>
    <cellStyle name="Warning Text" xfId="43"/>
    <cellStyle name="Zarez" xfId="1" builtinId="3"/>
    <cellStyle name="Zarez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J14" sqref="J1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21" t="s">
        <v>74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21" t="s">
        <v>37</v>
      </c>
      <c r="B3" s="121"/>
      <c r="C3" s="121"/>
      <c r="D3" s="121"/>
      <c r="E3" s="121"/>
      <c r="F3" s="121"/>
      <c r="G3" s="121"/>
      <c r="H3" s="121"/>
      <c r="I3" s="123"/>
      <c r="J3" s="123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21" t="s">
        <v>45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5" t="s">
        <v>48</v>
      </c>
    </row>
    <row r="7" spans="1:10" ht="25.5" x14ac:dyDescent="0.25">
      <c r="A7" s="35"/>
      <c r="B7" s="36"/>
      <c r="C7" s="36"/>
      <c r="D7" s="37"/>
      <c r="E7" s="38"/>
      <c r="F7" s="4" t="s">
        <v>75</v>
      </c>
      <c r="G7" s="4" t="s">
        <v>76</v>
      </c>
      <c r="H7" s="4" t="s">
        <v>77</v>
      </c>
      <c r="I7" s="76" t="s">
        <v>51</v>
      </c>
      <c r="J7" s="76" t="s">
        <v>78</v>
      </c>
    </row>
    <row r="8" spans="1:10" x14ac:dyDescent="0.25">
      <c r="A8" s="124" t="s">
        <v>0</v>
      </c>
      <c r="B8" s="125"/>
      <c r="C8" s="125"/>
      <c r="D8" s="125"/>
      <c r="E8" s="126"/>
      <c r="F8" s="71">
        <v>767261.95</v>
      </c>
      <c r="G8" s="71">
        <v>769087</v>
      </c>
      <c r="H8" s="71"/>
      <c r="I8" s="71"/>
      <c r="J8" s="71"/>
    </row>
    <row r="9" spans="1:10" x14ac:dyDescent="0.25">
      <c r="A9" s="81" t="s">
        <v>69</v>
      </c>
      <c r="B9" s="82"/>
      <c r="C9" s="82"/>
      <c r="D9" s="82"/>
      <c r="E9" s="83"/>
      <c r="F9" s="104">
        <f>F8/A36</f>
        <v>101833.16079368239</v>
      </c>
      <c r="G9" s="104">
        <v>102075</v>
      </c>
      <c r="H9" s="104">
        <v>111173</v>
      </c>
      <c r="I9" s="104">
        <v>114505</v>
      </c>
      <c r="J9" s="104">
        <v>114800</v>
      </c>
    </row>
    <row r="10" spans="1:10" x14ac:dyDescent="0.25">
      <c r="A10" s="127" t="s">
        <v>1</v>
      </c>
      <c r="B10" s="120"/>
      <c r="C10" s="120"/>
      <c r="D10" s="120"/>
      <c r="E10" s="128"/>
      <c r="F10" s="72">
        <v>724184.8</v>
      </c>
      <c r="G10" s="72">
        <v>769087</v>
      </c>
      <c r="H10" s="72"/>
      <c r="I10" s="72"/>
      <c r="J10" s="72"/>
    </row>
    <row r="11" spans="1:10" x14ac:dyDescent="0.25">
      <c r="A11" s="84" t="s">
        <v>69</v>
      </c>
      <c r="B11" s="80"/>
      <c r="C11" s="80"/>
      <c r="D11" s="80"/>
      <c r="E11" s="85"/>
      <c r="F11" s="105">
        <f>F10/A36</f>
        <v>96115.840467184287</v>
      </c>
      <c r="G11" s="105">
        <v>102075</v>
      </c>
      <c r="H11" s="105">
        <v>111173</v>
      </c>
      <c r="I11" s="105">
        <v>114505</v>
      </c>
      <c r="J11" s="105">
        <v>114800</v>
      </c>
    </row>
    <row r="12" spans="1:10" x14ac:dyDescent="0.25">
      <c r="A12" s="129" t="s">
        <v>2</v>
      </c>
      <c r="B12" s="128"/>
      <c r="C12" s="128"/>
      <c r="D12" s="128"/>
      <c r="E12" s="128"/>
      <c r="F12" s="72"/>
      <c r="G12" s="72"/>
      <c r="H12" s="72"/>
      <c r="I12" s="72"/>
      <c r="J12" s="72"/>
    </row>
    <row r="13" spans="1:10" x14ac:dyDescent="0.25">
      <c r="A13" s="46" t="s">
        <v>3</v>
      </c>
      <c r="B13" s="47"/>
      <c r="C13" s="47"/>
      <c r="D13" s="47"/>
      <c r="E13" s="47"/>
      <c r="F13" s="71">
        <v>738431.15</v>
      </c>
      <c r="G13" s="71">
        <v>795753</v>
      </c>
      <c r="H13" s="71"/>
      <c r="I13" s="71"/>
      <c r="J13" s="71"/>
    </row>
    <row r="14" spans="1:10" x14ac:dyDescent="0.25">
      <c r="A14" s="46" t="s">
        <v>69</v>
      </c>
      <c r="B14" s="83"/>
      <c r="C14" s="83"/>
      <c r="D14" s="83"/>
      <c r="E14" s="83"/>
      <c r="F14" s="104">
        <f>F13/A36</f>
        <v>98006.656048841993</v>
      </c>
      <c r="G14" s="104">
        <v>105615</v>
      </c>
      <c r="H14" s="104">
        <v>114212</v>
      </c>
      <c r="I14" s="104">
        <v>114505</v>
      </c>
      <c r="J14" s="104">
        <v>114800</v>
      </c>
    </row>
    <row r="15" spans="1:10" x14ac:dyDescent="0.25">
      <c r="A15" s="119" t="s">
        <v>4</v>
      </c>
      <c r="B15" s="120"/>
      <c r="C15" s="120"/>
      <c r="D15" s="120"/>
      <c r="E15" s="120"/>
      <c r="F15" s="72">
        <v>641370.52</v>
      </c>
      <c r="G15" s="72">
        <v>701753</v>
      </c>
      <c r="H15" s="72"/>
      <c r="I15" s="72"/>
      <c r="J15" s="77"/>
    </row>
    <row r="16" spans="1:10" x14ac:dyDescent="0.25">
      <c r="A16" s="79" t="s">
        <v>69</v>
      </c>
      <c r="B16" s="80"/>
      <c r="C16" s="80"/>
      <c r="D16" s="80"/>
      <c r="E16" s="80"/>
      <c r="F16" s="105">
        <f>F15/A36</f>
        <v>85124.496648749089</v>
      </c>
      <c r="G16" s="105">
        <v>93139</v>
      </c>
      <c r="H16" s="105">
        <v>100772</v>
      </c>
      <c r="I16" s="105">
        <v>101065</v>
      </c>
      <c r="J16" s="106">
        <v>101653</v>
      </c>
    </row>
    <row r="17" spans="1:10" x14ac:dyDescent="0.25">
      <c r="A17" s="133" t="s">
        <v>5</v>
      </c>
      <c r="B17" s="128"/>
      <c r="C17" s="128"/>
      <c r="D17" s="128"/>
      <c r="E17" s="128"/>
      <c r="F17" s="73">
        <v>97060.63</v>
      </c>
      <c r="G17" s="73">
        <v>94000</v>
      </c>
      <c r="H17" s="73"/>
      <c r="I17" s="73"/>
      <c r="J17" s="77"/>
    </row>
    <row r="18" spans="1:10" x14ac:dyDescent="0.25">
      <c r="A18" s="86" t="s">
        <v>69</v>
      </c>
      <c r="B18" s="85"/>
      <c r="C18" s="85"/>
      <c r="D18" s="85"/>
      <c r="E18" s="85"/>
      <c r="F18" s="107">
        <f>F17/A36</f>
        <v>12882.159400092905</v>
      </c>
      <c r="G18" s="107">
        <v>12476</v>
      </c>
      <c r="H18" s="107">
        <v>13440</v>
      </c>
      <c r="I18" s="107">
        <v>13440</v>
      </c>
      <c r="J18" s="106">
        <v>13440</v>
      </c>
    </row>
    <row r="19" spans="1:10" x14ac:dyDescent="0.25">
      <c r="A19" s="132" t="s">
        <v>6</v>
      </c>
      <c r="B19" s="125"/>
      <c r="C19" s="125"/>
      <c r="D19" s="125"/>
      <c r="E19" s="125"/>
      <c r="F19" s="71">
        <v>0</v>
      </c>
      <c r="G19" s="71">
        <v>0</v>
      </c>
      <c r="H19" s="74">
        <v>0</v>
      </c>
      <c r="I19" s="74">
        <v>0</v>
      </c>
      <c r="J19" s="74">
        <v>0</v>
      </c>
    </row>
    <row r="20" spans="1:10" ht="18" x14ac:dyDescent="0.25">
      <c r="A20" s="5"/>
      <c r="B20" s="9"/>
      <c r="C20" s="9"/>
      <c r="D20" s="9"/>
      <c r="E20" s="9"/>
      <c r="F20" s="9"/>
      <c r="G20" s="9"/>
      <c r="H20" s="3"/>
      <c r="I20" s="3"/>
      <c r="J20" s="3"/>
    </row>
    <row r="21" spans="1:10" ht="18" customHeight="1" x14ac:dyDescent="0.25">
      <c r="A21" s="121" t="s">
        <v>46</v>
      </c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ht="18" x14ac:dyDescent="0.25">
      <c r="A22" s="30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25.5" x14ac:dyDescent="0.25">
      <c r="A23" s="35"/>
      <c r="B23" s="36"/>
      <c r="C23" s="36"/>
      <c r="D23" s="37"/>
      <c r="E23" s="38"/>
      <c r="F23" s="4" t="s">
        <v>79</v>
      </c>
      <c r="G23" s="4" t="s">
        <v>80</v>
      </c>
      <c r="H23" s="4" t="s">
        <v>77</v>
      </c>
      <c r="I23" s="4" t="s">
        <v>51</v>
      </c>
      <c r="J23" s="4" t="s">
        <v>78</v>
      </c>
    </row>
    <row r="24" spans="1:10" ht="15.75" customHeight="1" x14ac:dyDescent="0.25">
      <c r="A24" s="127" t="s">
        <v>8</v>
      </c>
      <c r="B24" s="130"/>
      <c r="C24" s="130"/>
      <c r="D24" s="130"/>
      <c r="E24" s="131"/>
      <c r="F24" s="40"/>
      <c r="G24" s="40"/>
      <c r="H24" s="40"/>
      <c r="I24" s="40"/>
      <c r="J24" s="40"/>
    </row>
    <row r="25" spans="1:10" x14ac:dyDescent="0.25">
      <c r="A25" s="127" t="s">
        <v>9</v>
      </c>
      <c r="B25" s="120"/>
      <c r="C25" s="120"/>
      <c r="D25" s="120"/>
      <c r="E25" s="120"/>
      <c r="F25" s="40"/>
      <c r="G25" s="40"/>
      <c r="H25" s="40"/>
      <c r="I25" s="40"/>
      <c r="J25" s="40"/>
    </row>
    <row r="26" spans="1:10" x14ac:dyDescent="0.25">
      <c r="A26" s="132" t="s">
        <v>10</v>
      </c>
      <c r="B26" s="125"/>
      <c r="C26" s="125"/>
      <c r="D26" s="125"/>
      <c r="E26" s="125"/>
      <c r="F26" s="39">
        <v>0</v>
      </c>
      <c r="G26" s="39">
        <v>0</v>
      </c>
      <c r="H26" s="39">
        <v>0</v>
      </c>
      <c r="I26" s="39">
        <v>0</v>
      </c>
      <c r="J26" s="39">
        <v>0</v>
      </c>
    </row>
    <row r="27" spans="1:10" ht="18" x14ac:dyDescent="0.25">
      <c r="A27" s="27"/>
      <c r="B27" s="28"/>
      <c r="C27" s="28"/>
      <c r="D27" s="28"/>
      <c r="E27" s="28"/>
      <c r="F27" s="28"/>
      <c r="G27" s="28"/>
      <c r="H27" s="29"/>
      <c r="I27" s="29"/>
      <c r="J27" s="29"/>
    </row>
    <row r="28" spans="1:10" ht="18" customHeight="1" x14ac:dyDescent="0.25">
      <c r="A28" s="121" t="s">
        <v>58</v>
      </c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ht="18" x14ac:dyDescent="0.25">
      <c r="A29" s="27"/>
      <c r="B29" s="28"/>
      <c r="C29" s="28"/>
      <c r="D29" s="28"/>
      <c r="E29" s="28"/>
      <c r="F29" s="28"/>
      <c r="G29" s="28"/>
      <c r="H29" s="29"/>
      <c r="I29" s="29"/>
      <c r="J29" s="29"/>
    </row>
    <row r="30" spans="1:10" ht="25.5" x14ac:dyDescent="0.25">
      <c r="A30" s="35"/>
      <c r="B30" s="36"/>
      <c r="C30" s="36"/>
      <c r="D30" s="37"/>
      <c r="E30" s="38"/>
      <c r="F30" s="4" t="s">
        <v>79</v>
      </c>
      <c r="G30" s="4" t="s">
        <v>80</v>
      </c>
      <c r="H30" s="4" t="s">
        <v>77</v>
      </c>
      <c r="I30" s="4" t="s">
        <v>51</v>
      </c>
      <c r="J30" s="4" t="s">
        <v>78</v>
      </c>
    </row>
    <row r="31" spans="1:10" x14ac:dyDescent="0.25">
      <c r="A31" s="136" t="s">
        <v>47</v>
      </c>
      <c r="B31" s="137"/>
      <c r="C31" s="137"/>
      <c r="D31" s="137"/>
      <c r="E31" s="138"/>
      <c r="F31" s="42"/>
      <c r="G31" s="42"/>
      <c r="H31" s="42"/>
      <c r="I31" s="42"/>
      <c r="J31" s="43"/>
    </row>
    <row r="32" spans="1:10" ht="30" customHeight="1" x14ac:dyDescent="0.25">
      <c r="A32" s="139" t="s">
        <v>7</v>
      </c>
      <c r="B32" s="140"/>
      <c r="C32" s="140"/>
      <c r="D32" s="140"/>
      <c r="E32" s="141"/>
      <c r="F32" s="75">
        <v>28830.799999999999</v>
      </c>
      <c r="G32" s="75">
        <v>-40000</v>
      </c>
      <c r="H32" s="75"/>
      <c r="I32" s="44"/>
      <c r="J32" s="41"/>
    </row>
    <row r="33" spans="1:10" x14ac:dyDescent="0.25">
      <c r="A33" t="s">
        <v>69</v>
      </c>
      <c r="F33" s="108">
        <f>F32/A36</f>
        <v>3826.5047448404007</v>
      </c>
      <c r="G33" s="108">
        <f>G32/A36</f>
        <v>-5308.9123365850419</v>
      </c>
      <c r="H33" s="109">
        <v>3039</v>
      </c>
      <c r="I33" s="108"/>
    </row>
    <row r="35" spans="1:10" x14ac:dyDescent="0.25">
      <c r="A35" s="119" t="s">
        <v>11</v>
      </c>
      <c r="B35" s="120"/>
      <c r="C35" s="120"/>
      <c r="D35" s="120"/>
      <c r="E35" s="120"/>
      <c r="F35" s="40">
        <v>0</v>
      </c>
      <c r="G35" s="40">
        <v>0</v>
      </c>
      <c r="H35" s="40">
        <v>0</v>
      </c>
      <c r="I35" s="40">
        <v>0</v>
      </c>
      <c r="J35" s="40">
        <v>0</v>
      </c>
    </row>
    <row r="36" spans="1:10" ht="11.25" customHeight="1" x14ac:dyDescent="0.25">
      <c r="A36" s="22">
        <v>7.5345000000000004</v>
      </c>
      <c r="B36" s="23"/>
      <c r="C36" s="23"/>
      <c r="D36" s="23"/>
      <c r="E36" s="23"/>
      <c r="F36" s="24"/>
      <c r="G36" s="24"/>
      <c r="H36" s="24"/>
      <c r="I36" s="24"/>
      <c r="J36" s="24"/>
    </row>
    <row r="37" spans="1:10" ht="29.25" customHeight="1" x14ac:dyDescent="0.25">
      <c r="A37" s="134" t="s">
        <v>59</v>
      </c>
      <c r="B37" s="135"/>
      <c r="C37" s="135"/>
      <c r="D37" s="135"/>
      <c r="E37" s="135"/>
      <c r="F37" s="135"/>
      <c r="G37" s="135"/>
      <c r="H37" s="135"/>
      <c r="I37" s="135"/>
      <c r="J37" s="135"/>
    </row>
    <row r="38" spans="1:10" ht="8.25" customHeight="1" x14ac:dyDescent="0.25"/>
    <row r="39" spans="1:10" x14ac:dyDescent="0.25">
      <c r="A39" s="134" t="s">
        <v>49</v>
      </c>
      <c r="B39" s="135"/>
      <c r="C39" s="135"/>
      <c r="D39" s="135"/>
      <c r="E39" s="135"/>
      <c r="F39" s="135"/>
      <c r="G39" s="135"/>
      <c r="H39" s="135"/>
      <c r="I39" s="135"/>
      <c r="J39" s="135"/>
    </row>
    <row r="40" spans="1:10" ht="8.25" customHeight="1" x14ac:dyDescent="0.25"/>
    <row r="41" spans="1:10" ht="29.25" customHeight="1" x14ac:dyDescent="0.25">
      <c r="A41" s="134" t="s">
        <v>50</v>
      </c>
      <c r="B41" s="135"/>
      <c r="C41" s="135"/>
      <c r="D41" s="135"/>
      <c r="E41" s="135"/>
      <c r="F41" s="135"/>
      <c r="G41" s="135"/>
      <c r="H41" s="135"/>
      <c r="I41" s="135"/>
      <c r="J41" s="135"/>
    </row>
  </sheetData>
  <mergeCells count="20">
    <mergeCell ref="A41:J41"/>
    <mergeCell ref="A28:J28"/>
    <mergeCell ref="A37:J37"/>
    <mergeCell ref="A35:E35"/>
    <mergeCell ref="A39:J39"/>
    <mergeCell ref="A31:E31"/>
    <mergeCell ref="A32:E32"/>
    <mergeCell ref="A24:E24"/>
    <mergeCell ref="A25:E25"/>
    <mergeCell ref="A26:E26"/>
    <mergeCell ref="A17:E17"/>
    <mergeCell ref="A19:E19"/>
    <mergeCell ref="A15:E15"/>
    <mergeCell ref="A5:J5"/>
    <mergeCell ref="A21:J21"/>
    <mergeCell ref="A1:J1"/>
    <mergeCell ref="A3:J3"/>
    <mergeCell ref="A8:E8"/>
    <mergeCell ref="A10:E10"/>
    <mergeCell ref="A12:E12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C35" zoomScale="120" zoomScaleNormal="120" workbookViewId="0">
      <selection activeCell="A47" sqref="A47:XFD4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21" t="s">
        <v>74</v>
      </c>
      <c r="B1" s="121"/>
      <c r="C1" s="121"/>
      <c r="D1" s="121"/>
      <c r="E1" s="121"/>
      <c r="F1" s="121"/>
      <c r="G1" s="121"/>
      <c r="H1" s="121"/>
      <c r="I1" s="121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21" t="s">
        <v>37</v>
      </c>
      <c r="B3" s="121"/>
      <c r="C3" s="121"/>
      <c r="D3" s="121"/>
      <c r="E3" s="121"/>
      <c r="F3" s="121"/>
      <c r="G3" s="121"/>
      <c r="H3" s="123"/>
      <c r="I3" s="123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21" t="s">
        <v>13</v>
      </c>
      <c r="B5" s="122"/>
      <c r="C5" s="122"/>
      <c r="D5" s="122"/>
      <c r="E5" s="122"/>
      <c r="F5" s="122"/>
      <c r="G5" s="122"/>
      <c r="H5" s="122"/>
      <c r="I5" s="122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121" t="s">
        <v>1</v>
      </c>
      <c r="B7" s="142"/>
      <c r="C7" s="142"/>
      <c r="D7" s="142"/>
      <c r="E7" s="142"/>
      <c r="F7" s="142"/>
      <c r="G7" s="142"/>
      <c r="H7" s="142"/>
      <c r="I7" s="142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6" t="s">
        <v>14</v>
      </c>
      <c r="B9" s="25" t="s">
        <v>15</v>
      </c>
      <c r="C9" s="25" t="s">
        <v>16</v>
      </c>
      <c r="D9" s="25" t="s">
        <v>12</v>
      </c>
      <c r="E9" s="25" t="s">
        <v>79</v>
      </c>
      <c r="F9" s="26" t="s">
        <v>80</v>
      </c>
      <c r="G9" s="26" t="s">
        <v>77</v>
      </c>
      <c r="H9" s="26" t="s">
        <v>51</v>
      </c>
      <c r="I9" s="26" t="s">
        <v>78</v>
      </c>
    </row>
    <row r="10" spans="1:9" ht="15.75" customHeight="1" x14ac:dyDescent="0.25">
      <c r="A10" s="13">
        <v>6</v>
      </c>
      <c r="B10" s="13"/>
      <c r="C10" s="13"/>
      <c r="D10" s="13" t="s">
        <v>17</v>
      </c>
      <c r="E10" s="56" t="s">
        <v>81</v>
      </c>
      <c r="F10" s="59">
        <f>F12+F14+F16+F20</f>
        <v>769087</v>
      </c>
      <c r="G10" s="59"/>
      <c r="H10" s="59"/>
      <c r="I10" s="59"/>
    </row>
    <row r="11" spans="1:9" ht="15.75" customHeight="1" x14ac:dyDescent="0.25">
      <c r="A11" s="13"/>
      <c r="B11" s="13"/>
      <c r="C11" s="13"/>
      <c r="D11" s="13" t="s">
        <v>69</v>
      </c>
      <c r="E11" s="110" t="s">
        <v>82</v>
      </c>
      <c r="F11" s="111">
        <v>102075</v>
      </c>
      <c r="G11" s="111">
        <f>SUM(G12:G27)</f>
        <v>114212</v>
      </c>
      <c r="H11" s="111">
        <f>SUM(H12:H27)</f>
        <v>114505</v>
      </c>
      <c r="I11" s="111">
        <f>SUM(I13:I21)</f>
        <v>114800</v>
      </c>
    </row>
    <row r="12" spans="1:9" ht="38.25" x14ac:dyDescent="0.25">
      <c r="A12" s="13"/>
      <c r="B12" s="18">
        <v>63</v>
      </c>
      <c r="C12" s="18"/>
      <c r="D12" s="18" t="s">
        <v>53</v>
      </c>
      <c r="E12" s="56">
        <v>66000</v>
      </c>
      <c r="F12" s="59">
        <v>66000</v>
      </c>
      <c r="G12" s="59"/>
      <c r="H12" s="59"/>
      <c r="I12" s="59"/>
    </row>
    <row r="13" spans="1:9" x14ac:dyDescent="0.25">
      <c r="A13" s="13"/>
      <c r="B13" s="18"/>
      <c r="C13" s="18"/>
      <c r="D13" s="18" t="s">
        <v>69</v>
      </c>
      <c r="E13" s="110">
        <f>E12/B65</f>
        <v>8759.7053553653186</v>
      </c>
      <c r="F13" s="111">
        <v>8760</v>
      </c>
      <c r="G13" s="111">
        <v>12200</v>
      </c>
      <c r="H13" s="111">
        <v>12200</v>
      </c>
      <c r="I13" s="111">
        <v>12200</v>
      </c>
    </row>
    <row r="14" spans="1:9" x14ac:dyDescent="0.25">
      <c r="A14" s="14"/>
      <c r="B14" s="33">
        <v>64</v>
      </c>
      <c r="C14" s="15"/>
      <c r="D14" s="15" t="s">
        <v>61</v>
      </c>
      <c r="E14" s="56">
        <v>0.15</v>
      </c>
      <c r="F14" s="59">
        <v>2</v>
      </c>
      <c r="G14" s="59"/>
      <c r="H14" s="59"/>
      <c r="I14" s="59"/>
    </row>
    <row r="15" spans="1:9" x14ac:dyDescent="0.25">
      <c r="A15" s="14"/>
      <c r="B15" s="33"/>
      <c r="C15" s="15"/>
      <c r="D15" s="96" t="s">
        <v>69</v>
      </c>
      <c r="E15" s="110">
        <f>E14/B65</f>
        <v>1.9908421262193905E-2</v>
      </c>
      <c r="F15" s="111">
        <v>0</v>
      </c>
      <c r="G15" s="111">
        <v>1</v>
      </c>
      <c r="H15" s="111">
        <v>1</v>
      </c>
      <c r="I15" s="111">
        <v>1</v>
      </c>
    </row>
    <row r="16" spans="1:9" ht="51.75" customHeight="1" x14ac:dyDescent="0.25">
      <c r="A16" s="14"/>
      <c r="B16" s="33">
        <v>65</v>
      </c>
      <c r="C16" s="15"/>
      <c r="D16" s="58" t="s">
        <v>62</v>
      </c>
      <c r="E16" s="57">
        <v>37219.629999999997</v>
      </c>
      <c r="F16" s="59">
        <v>33000</v>
      </c>
      <c r="G16" s="59"/>
      <c r="H16" s="59"/>
      <c r="I16" s="59"/>
    </row>
    <row r="17" spans="1:9" ht="51.75" customHeight="1" x14ac:dyDescent="0.25">
      <c r="A17" s="14"/>
      <c r="B17" s="33"/>
      <c r="C17" s="15"/>
      <c r="D17" s="58" t="s">
        <v>69</v>
      </c>
      <c r="E17" s="112">
        <f>E16/B65</f>
        <v>4939.8938217532677</v>
      </c>
      <c r="F17" s="111">
        <v>4380</v>
      </c>
      <c r="G17" s="111">
        <v>4300</v>
      </c>
      <c r="H17" s="111">
        <v>4300</v>
      </c>
      <c r="I17" s="111">
        <v>4300</v>
      </c>
    </row>
    <row r="18" spans="1:9" ht="51.75" customHeight="1" x14ac:dyDescent="0.25">
      <c r="A18" s="14"/>
      <c r="B18" s="33">
        <v>66</v>
      </c>
      <c r="C18" s="15"/>
      <c r="D18" s="55" t="s">
        <v>63</v>
      </c>
      <c r="E18" s="57">
        <v>1100</v>
      </c>
      <c r="F18" s="59"/>
      <c r="G18" s="59"/>
      <c r="H18" s="59"/>
      <c r="I18" s="59"/>
    </row>
    <row r="19" spans="1:9" ht="51.75" customHeight="1" x14ac:dyDescent="0.25">
      <c r="A19" s="14"/>
      <c r="B19" s="33"/>
      <c r="C19" s="15"/>
      <c r="D19" s="55" t="s">
        <v>69</v>
      </c>
      <c r="E19" s="98">
        <f>E18/B65</f>
        <v>145.99508925608865</v>
      </c>
      <c r="F19" s="99" t="e">
        <f>F18/A65</f>
        <v>#DIV/0!</v>
      </c>
      <c r="G19" s="99">
        <f>G18/B65</f>
        <v>0</v>
      </c>
      <c r="H19" s="99">
        <f>H18/B65</f>
        <v>0</v>
      </c>
      <c r="I19" s="99">
        <f>I18/B65</f>
        <v>0</v>
      </c>
    </row>
    <row r="20" spans="1:9" ht="38.25" x14ac:dyDescent="0.25">
      <c r="A20" s="14"/>
      <c r="B20" s="14">
        <v>67</v>
      </c>
      <c r="C20" s="15"/>
      <c r="D20" s="18" t="s">
        <v>55</v>
      </c>
      <c r="E20" s="56">
        <v>619865.02</v>
      </c>
      <c r="F20" s="59">
        <v>670085</v>
      </c>
      <c r="G20" s="59"/>
      <c r="H20" s="59"/>
      <c r="I20" s="59"/>
    </row>
    <row r="21" spans="1:9" x14ac:dyDescent="0.25">
      <c r="A21" s="14"/>
      <c r="B21" s="14"/>
      <c r="C21" s="15"/>
      <c r="D21" s="18" t="s">
        <v>69</v>
      </c>
      <c r="E21" s="110">
        <f>E20/B65</f>
        <v>82270.226292388339</v>
      </c>
      <c r="F21" s="111">
        <v>88936</v>
      </c>
      <c r="G21" s="111">
        <v>94672</v>
      </c>
      <c r="H21" s="111">
        <v>98004</v>
      </c>
      <c r="I21" s="111">
        <v>98299</v>
      </c>
    </row>
    <row r="22" spans="1:9" ht="25.5" x14ac:dyDescent="0.25">
      <c r="A22" s="14"/>
      <c r="B22" s="14"/>
      <c r="C22" s="15">
        <v>43</v>
      </c>
      <c r="D22" s="20" t="s">
        <v>56</v>
      </c>
      <c r="E22" s="56"/>
      <c r="F22" s="59"/>
      <c r="G22" s="59"/>
      <c r="H22" s="59"/>
      <c r="I22" s="59"/>
    </row>
    <row r="23" spans="1:9" ht="25.5" x14ac:dyDescent="0.25">
      <c r="A23" s="16">
        <v>7</v>
      </c>
      <c r="B23" s="17"/>
      <c r="C23" s="17"/>
      <c r="D23" s="31" t="s">
        <v>19</v>
      </c>
      <c r="E23" s="56"/>
      <c r="F23" s="59"/>
      <c r="G23" s="59"/>
      <c r="H23" s="59"/>
      <c r="I23" s="59"/>
    </row>
    <row r="24" spans="1:9" ht="38.25" x14ac:dyDescent="0.25">
      <c r="A24" s="18"/>
      <c r="B24" s="18">
        <v>72</v>
      </c>
      <c r="C24" s="18"/>
      <c r="D24" s="32" t="s">
        <v>52</v>
      </c>
      <c r="E24" s="56"/>
      <c r="F24" s="59"/>
      <c r="G24" s="59"/>
      <c r="H24" s="59"/>
      <c r="I24" s="70"/>
    </row>
    <row r="25" spans="1:9" x14ac:dyDescent="0.25">
      <c r="A25" s="18"/>
      <c r="B25" s="18"/>
      <c r="C25" s="15">
        <v>11</v>
      </c>
      <c r="D25" s="15" t="s">
        <v>18</v>
      </c>
      <c r="E25" s="10"/>
      <c r="F25" s="59"/>
      <c r="G25" s="59"/>
      <c r="H25" s="59"/>
      <c r="I25" s="70"/>
    </row>
    <row r="26" spans="1:9" x14ac:dyDescent="0.25">
      <c r="A26" s="65" t="s">
        <v>66</v>
      </c>
      <c r="B26" s="60"/>
      <c r="C26" s="61"/>
      <c r="D26" s="61" t="s">
        <v>65</v>
      </c>
      <c r="E26" s="63">
        <v>43077.15</v>
      </c>
      <c r="F26" s="63">
        <v>26666</v>
      </c>
      <c r="G26" s="63"/>
      <c r="H26" s="62"/>
      <c r="I26" s="64"/>
    </row>
    <row r="27" spans="1:9" x14ac:dyDescent="0.25">
      <c r="D27" t="s">
        <v>69</v>
      </c>
      <c r="E27" s="108">
        <f>E26/B65</f>
        <v>5717.3203264981084</v>
      </c>
      <c r="F27" s="108">
        <v>3539</v>
      </c>
      <c r="G27" s="108">
        <v>3039</v>
      </c>
    </row>
    <row r="28" spans="1:9" ht="15.75" customHeight="1" x14ac:dyDescent="0.25">
      <c r="A28" s="121" t="s">
        <v>20</v>
      </c>
      <c r="B28" s="121"/>
      <c r="C28" s="121"/>
      <c r="D28" s="121"/>
      <c r="E28" s="121"/>
      <c r="F28" s="121"/>
      <c r="G28" s="121"/>
      <c r="H28" s="121"/>
      <c r="I28" s="121"/>
    </row>
    <row r="29" spans="1:9" ht="18" x14ac:dyDescent="0.25">
      <c r="A29" s="5"/>
      <c r="B29" s="5"/>
      <c r="C29" s="5"/>
      <c r="D29" s="5"/>
      <c r="E29" s="5"/>
      <c r="F29" s="5"/>
      <c r="G29" s="5"/>
      <c r="H29" s="6"/>
      <c r="I29" s="6"/>
    </row>
    <row r="30" spans="1:9" ht="25.5" x14ac:dyDescent="0.25">
      <c r="A30" s="26" t="s">
        <v>14</v>
      </c>
      <c r="B30" s="25" t="s">
        <v>15</v>
      </c>
      <c r="C30" s="25" t="s">
        <v>16</v>
      </c>
      <c r="D30" s="25" t="s">
        <v>21</v>
      </c>
      <c r="E30" s="25" t="s">
        <v>79</v>
      </c>
      <c r="F30" s="69" t="s">
        <v>80</v>
      </c>
      <c r="G30" s="26" t="s">
        <v>77</v>
      </c>
      <c r="H30" s="26" t="s">
        <v>51</v>
      </c>
      <c r="I30" s="26" t="s">
        <v>78</v>
      </c>
    </row>
    <row r="31" spans="1:9" x14ac:dyDescent="0.25">
      <c r="A31" s="26"/>
      <c r="B31" s="25"/>
      <c r="C31" s="25"/>
      <c r="D31" s="25"/>
      <c r="E31" s="68">
        <f>E57+E33</f>
        <v>738431.15</v>
      </c>
      <c r="F31" s="69">
        <f>F33+F57</f>
        <v>795753</v>
      </c>
      <c r="G31" s="69">
        <f>G33+G57</f>
        <v>0</v>
      </c>
      <c r="H31" s="69">
        <f>H33+H57</f>
        <v>0</v>
      </c>
      <c r="I31" s="69">
        <f>I33+I57</f>
        <v>0</v>
      </c>
    </row>
    <row r="32" spans="1:9" x14ac:dyDescent="0.25">
      <c r="A32" s="26"/>
      <c r="B32" s="25"/>
      <c r="C32" s="25"/>
      <c r="D32" s="25" t="s">
        <v>69</v>
      </c>
      <c r="E32" s="117">
        <f>E31/B65</f>
        <v>98006.656048841993</v>
      </c>
      <c r="F32" s="118">
        <f>F31/B65</f>
        <v>105614.57296436392</v>
      </c>
      <c r="G32" s="118">
        <f>G34+G56</f>
        <v>114212</v>
      </c>
      <c r="H32" s="118">
        <f>H34+H58</f>
        <v>114505</v>
      </c>
      <c r="I32" s="118">
        <f>I34+I56</f>
        <v>114800</v>
      </c>
    </row>
    <row r="33" spans="1:9" ht="15.75" customHeight="1" x14ac:dyDescent="0.25">
      <c r="A33" s="13">
        <v>3</v>
      </c>
      <c r="B33" s="13"/>
      <c r="C33" s="13"/>
      <c r="D33" s="13" t="s">
        <v>22</v>
      </c>
      <c r="E33" s="56">
        <v>641370.52</v>
      </c>
      <c r="F33" s="59">
        <f>F35+F41+F51</f>
        <v>701753</v>
      </c>
      <c r="G33" s="59"/>
      <c r="H33" s="59"/>
      <c r="I33" s="59"/>
    </row>
    <row r="34" spans="1:9" ht="15.75" customHeight="1" x14ac:dyDescent="0.25">
      <c r="A34" s="13"/>
      <c r="B34" s="13"/>
      <c r="C34" s="13"/>
      <c r="D34" s="13" t="s">
        <v>69</v>
      </c>
      <c r="E34" s="110">
        <f>E33/B65</f>
        <v>85124.496648749089</v>
      </c>
      <c r="F34" s="111">
        <v>93139</v>
      </c>
      <c r="G34" s="111">
        <f>G36+G42+G52</f>
        <v>100772</v>
      </c>
      <c r="H34" s="111">
        <f>H36+H42+H52</f>
        <v>101065</v>
      </c>
      <c r="I34" s="111">
        <f>I36+I42+I52</f>
        <v>101360</v>
      </c>
    </row>
    <row r="35" spans="1:9" ht="15.75" customHeight="1" x14ac:dyDescent="0.25">
      <c r="A35" s="13"/>
      <c r="B35" s="18">
        <v>31</v>
      </c>
      <c r="C35" s="18"/>
      <c r="D35" s="18" t="s">
        <v>23</v>
      </c>
      <c r="E35" s="56">
        <v>436783.72</v>
      </c>
      <c r="F35" s="59">
        <v>460014</v>
      </c>
      <c r="G35" s="59"/>
      <c r="H35" s="59">
        <f>G35*0.5%+G35</f>
        <v>0</v>
      </c>
      <c r="I35" s="59">
        <f>H35*0.5%+H35</f>
        <v>0</v>
      </c>
    </row>
    <row r="36" spans="1:9" ht="15.75" customHeight="1" x14ac:dyDescent="0.25">
      <c r="A36" s="13"/>
      <c r="B36" s="18"/>
      <c r="C36" s="18"/>
      <c r="D36" s="18" t="s">
        <v>69</v>
      </c>
      <c r="E36" s="110">
        <f>E35/B65</f>
        <v>57971.161988187661</v>
      </c>
      <c r="F36" s="111">
        <v>61054</v>
      </c>
      <c r="G36" s="111">
        <v>61447</v>
      </c>
      <c r="H36" s="111">
        <v>61740</v>
      </c>
      <c r="I36" s="111">
        <v>62035</v>
      </c>
    </row>
    <row r="37" spans="1:9" ht="15.75" customHeight="1" x14ac:dyDescent="0.25">
      <c r="A37" s="13"/>
      <c r="B37" s="18"/>
      <c r="C37" s="18"/>
      <c r="D37" s="15" t="s">
        <v>18</v>
      </c>
      <c r="E37" s="56"/>
      <c r="F37" s="59">
        <v>0</v>
      </c>
      <c r="G37" s="59">
        <v>0</v>
      </c>
      <c r="H37" s="59">
        <v>0</v>
      </c>
      <c r="I37" s="59">
        <v>0</v>
      </c>
    </row>
    <row r="38" spans="1:9" ht="15.75" customHeight="1" x14ac:dyDescent="0.25">
      <c r="A38" s="13"/>
      <c r="B38" s="18"/>
      <c r="C38" s="18"/>
      <c r="D38" s="15" t="s">
        <v>69</v>
      </c>
      <c r="E38" s="56"/>
      <c r="F38" s="99"/>
      <c r="G38" s="99"/>
      <c r="H38" s="99">
        <f>H37/B65</f>
        <v>0</v>
      </c>
      <c r="I38" s="99">
        <f>I37/B65</f>
        <v>0</v>
      </c>
    </row>
    <row r="39" spans="1:9" x14ac:dyDescent="0.25">
      <c r="A39" s="14"/>
      <c r="B39" s="14"/>
      <c r="C39" s="15">
        <v>1</v>
      </c>
      <c r="D39" s="15" t="s">
        <v>18</v>
      </c>
      <c r="E39" s="56"/>
      <c r="F39" s="59">
        <v>460014</v>
      </c>
      <c r="G39" s="59"/>
      <c r="H39" s="59"/>
      <c r="I39" s="59"/>
    </row>
    <row r="40" spans="1:9" x14ac:dyDescent="0.25">
      <c r="A40" s="14"/>
      <c r="B40" s="14"/>
      <c r="C40" s="15"/>
      <c r="D40" s="15" t="s">
        <v>69</v>
      </c>
      <c r="E40" s="56"/>
      <c r="F40" s="111">
        <v>61054</v>
      </c>
      <c r="G40" s="111">
        <f>G39/B65</f>
        <v>0</v>
      </c>
      <c r="H40" s="111">
        <f>H39/B65</f>
        <v>0</v>
      </c>
      <c r="I40" s="111">
        <f>I39/B65</f>
        <v>0</v>
      </c>
    </row>
    <row r="41" spans="1:9" x14ac:dyDescent="0.25">
      <c r="A41" s="14"/>
      <c r="B41" s="14">
        <v>32</v>
      </c>
      <c r="C41" s="15"/>
      <c r="D41" s="14" t="s">
        <v>40</v>
      </c>
      <c r="E41" s="56">
        <v>201010.57</v>
      </c>
      <c r="F41" s="59">
        <f>F43+F45+F47+F49</f>
        <v>237639</v>
      </c>
      <c r="G41" s="59"/>
      <c r="H41" s="59"/>
      <c r="I41" s="59"/>
    </row>
    <row r="42" spans="1:9" x14ac:dyDescent="0.25">
      <c r="A42" s="14"/>
      <c r="B42" s="14"/>
      <c r="C42" s="15"/>
      <c r="D42" s="14" t="s">
        <v>69</v>
      </c>
      <c r="E42" s="97">
        <f>E41/B65</f>
        <v>26678.687371424778</v>
      </c>
      <c r="F42" s="111">
        <v>31540</v>
      </c>
      <c r="G42" s="111">
        <v>38781</v>
      </c>
      <c r="H42" s="111">
        <v>38781</v>
      </c>
      <c r="I42" s="111">
        <v>38781</v>
      </c>
    </row>
    <row r="43" spans="1:9" x14ac:dyDescent="0.25">
      <c r="A43" s="14"/>
      <c r="B43" s="14"/>
      <c r="C43" s="15">
        <v>51</v>
      </c>
      <c r="D43" s="15" t="s">
        <v>71</v>
      </c>
      <c r="E43" s="56"/>
      <c r="F43" s="111">
        <v>10666</v>
      </c>
      <c r="G43" s="111"/>
      <c r="H43" s="111"/>
      <c r="I43" s="111">
        <v>10666</v>
      </c>
    </row>
    <row r="44" spans="1:9" x14ac:dyDescent="0.25">
      <c r="A44" s="14"/>
      <c r="B44" s="14"/>
      <c r="C44" s="100"/>
      <c r="D44" s="15" t="s">
        <v>69</v>
      </c>
      <c r="E44" s="56"/>
      <c r="F44" s="111">
        <v>1416</v>
      </c>
      <c r="G44" s="111">
        <v>2239</v>
      </c>
      <c r="H44" s="111">
        <v>2239</v>
      </c>
      <c r="I44" s="111">
        <v>2239</v>
      </c>
    </row>
    <row r="45" spans="1:9" x14ac:dyDescent="0.25">
      <c r="A45" s="14"/>
      <c r="B45" s="14"/>
      <c r="C45" s="66">
        <v>1</v>
      </c>
      <c r="D45" s="15" t="s">
        <v>18</v>
      </c>
      <c r="E45" s="56"/>
      <c r="F45" s="111">
        <v>180071</v>
      </c>
      <c r="G45" s="111"/>
      <c r="H45" s="111"/>
      <c r="I45" s="111"/>
    </row>
    <row r="46" spans="1:9" x14ac:dyDescent="0.25">
      <c r="A46" s="14"/>
      <c r="B46" s="14"/>
      <c r="C46" s="78"/>
      <c r="D46" s="15" t="s">
        <v>69</v>
      </c>
      <c r="E46" s="56"/>
      <c r="F46" s="111">
        <v>23900</v>
      </c>
      <c r="G46" s="111">
        <v>28925</v>
      </c>
      <c r="H46" s="111">
        <v>28925</v>
      </c>
      <c r="I46" s="111">
        <v>28925</v>
      </c>
    </row>
    <row r="47" spans="1:9" ht="15.75" customHeight="1" x14ac:dyDescent="0.25">
      <c r="A47" s="14"/>
      <c r="B47" s="14"/>
      <c r="C47" s="78">
        <v>45</v>
      </c>
      <c r="D47" s="15" t="s">
        <v>72</v>
      </c>
      <c r="E47" s="56"/>
      <c r="F47" s="59">
        <v>18000</v>
      </c>
      <c r="G47" s="59"/>
      <c r="H47" s="59"/>
      <c r="I47" s="59"/>
    </row>
    <row r="48" spans="1:9" x14ac:dyDescent="0.25">
      <c r="A48" s="14"/>
      <c r="B48" s="14"/>
      <c r="C48" s="78"/>
      <c r="D48" s="100" t="s">
        <v>69</v>
      </c>
      <c r="E48" s="56"/>
      <c r="F48" s="111">
        <v>2389</v>
      </c>
      <c r="G48" s="111">
        <v>3860</v>
      </c>
      <c r="H48" s="111">
        <v>3860</v>
      </c>
      <c r="I48" s="111">
        <v>3860</v>
      </c>
    </row>
    <row r="49" spans="1:9" x14ac:dyDescent="0.25">
      <c r="A49" s="14"/>
      <c r="B49" s="14"/>
      <c r="C49" s="66">
        <v>32</v>
      </c>
      <c r="D49" s="66" t="s">
        <v>67</v>
      </c>
      <c r="E49" s="56"/>
      <c r="F49" s="111">
        <v>28902</v>
      </c>
      <c r="G49" s="111"/>
      <c r="H49" s="111"/>
      <c r="I49" s="111"/>
    </row>
    <row r="50" spans="1:9" x14ac:dyDescent="0.25">
      <c r="A50" s="14"/>
      <c r="B50" s="14"/>
      <c r="C50" s="66"/>
      <c r="D50" s="66" t="s">
        <v>69</v>
      </c>
      <c r="E50" s="56"/>
      <c r="F50" s="111">
        <v>3836</v>
      </c>
      <c r="G50" s="111">
        <v>3757</v>
      </c>
      <c r="H50" s="111">
        <v>3757</v>
      </c>
      <c r="I50" s="111">
        <v>3757</v>
      </c>
    </row>
    <row r="51" spans="1:9" x14ac:dyDescent="0.25">
      <c r="A51" s="14"/>
      <c r="B51" s="14">
        <v>34</v>
      </c>
      <c r="C51" s="15"/>
      <c r="D51" s="15" t="s">
        <v>64</v>
      </c>
      <c r="E51" s="56">
        <v>3576.23</v>
      </c>
      <c r="F51" s="59">
        <v>4100</v>
      </c>
      <c r="G51" s="59"/>
      <c r="H51" s="59"/>
      <c r="I51" s="59"/>
    </row>
    <row r="52" spans="1:9" x14ac:dyDescent="0.25">
      <c r="A52" s="14"/>
      <c r="B52" s="14"/>
      <c r="C52" s="15"/>
      <c r="D52" s="15" t="s">
        <v>69</v>
      </c>
      <c r="E52" s="97">
        <f>E51/B65</f>
        <v>474.64728913663811</v>
      </c>
      <c r="F52" s="111">
        <v>544</v>
      </c>
      <c r="G52" s="111">
        <v>544</v>
      </c>
      <c r="H52" s="111">
        <v>544</v>
      </c>
      <c r="I52" s="111">
        <v>544</v>
      </c>
    </row>
    <row r="53" spans="1:9" x14ac:dyDescent="0.25">
      <c r="A53" s="14"/>
      <c r="B53" s="33" t="s">
        <v>54</v>
      </c>
      <c r="C53" s="15">
        <v>32</v>
      </c>
      <c r="D53" s="15" t="s">
        <v>67</v>
      </c>
      <c r="E53" s="56"/>
      <c r="F53" s="59">
        <v>4100</v>
      </c>
      <c r="G53" s="59"/>
      <c r="H53" s="59"/>
      <c r="I53" s="59"/>
    </row>
    <row r="54" spans="1:9" x14ac:dyDescent="0.25">
      <c r="A54" s="14"/>
      <c r="B54" s="33"/>
      <c r="C54" s="15"/>
      <c r="D54" s="15" t="s">
        <v>69</v>
      </c>
      <c r="E54" s="56"/>
      <c r="F54" s="113">
        <v>544</v>
      </c>
      <c r="G54" s="113">
        <v>544</v>
      </c>
      <c r="H54" s="113">
        <f>H53/B65</f>
        <v>0</v>
      </c>
      <c r="I54" s="113">
        <f>I53/B65</f>
        <v>0</v>
      </c>
    </row>
    <row r="55" spans="1:9" ht="25.5" x14ac:dyDescent="0.25">
      <c r="A55" s="16">
        <v>4</v>
      </c>
      <c r="B55" s="17"/>
      <c r="C55" s="17"/>
      <c r="D55" s="31" t="s">
        <v>24</v>
      </c>
      <c r="E55" s="56">
        <v>97060.63</v>
      </c>
      <c r="F55" s="59">
        <v>94000</v>
      </c>
      <c r="G55" s="59"/>
      <c r="H55" s="59"/>
      <c r="I55" s="59"/>
    </row>
    <row r="56" spans="1:9" x14ac:dyDescent="0.25">
      <c r="A56" s="16"/>
      <c r="B56" s="17"/>
      <c r="C56" s="17"/>
      <c r="D56" s="31" t="s">
        <v>69</v>
      </c>
      <c r="E56" s="97">
        <v>12882.16</v>
      </c>
      <c r="F56" s="111">
        <v>12476</v>
      </c>
      <c r="G56" s="111">
        <v>13440</v>
      </c>
      <c r="H56" s="111">
        <v>13440</v>
      </c>
      <c r="I56" s="111">
        <v>13440</v>
      </c>
    </row>
    <row r="57" spans="1:9" ht="38.25" x14ac:dyDescent="0.25">
      <c r="A57" s="18"/>
      <c r="B57" s="18">
        <v>42</v>
      </c>
      <c r="C57" s="18"/>
      <c r="D57" s="32" t="s">
        <v>57</v>
      </c>
      <c r="E57" s="56">
        <v>97060.63</v>
      </c>
      <c r="F57" s="59">
        <f>F59+F61+F63</f>
        <v>94000</v>
      </c>
      <c r="G57" s="59"/>
      <c r="H57" s="59"/>
      <c r="I57" s="70"/>
    </row>
    <row r="58" spans="1:9" x14ac:dyDescent="0.25">
      <c r="A58" s="18"/>
      <c r="B58" s="18"/>
      <c r="C58" s="18"/>
      <c r="D58" s="32" t="s">
        <v>69</v>
      </c>
      <c r="E58" s="97">
        <f>E57/B65</f>
        <v>12882.159400092905</v>
      </c>
      <c r="F58" s="111">
        <v>12476</v>
      </c>
      <c r="G58" s="111">
        <v>13440</v>
      </c>
      <c r="H58" s="111">
        <v>13440</v>
      </c>
      <c r="I58" s="114">
        <v>13440</v>
      </c>
    </row>
    <row r="59" spans="1:9" x14ac:dyDescent="0.25">
      <c r="A59" s="18"/>
      <c r="B59" s="18"/>
      <c r="C59" s="15">
        <v>1</v>
      </c>
      <c r="D59" s="15" t="s">
        <v>18</v>
      </c>
      <c r="E59" s="56"/>
      <c r="F59" s="59">
        <v>30000</v>
      </c>
      <c r="G59" s="59"/>
      <c r="H59" s="59"/>
      <c r="I59" s="70"/>
    </row>
    <row r="60" spans="1:9" x14ac:dyDescent="0.25">
      <c r="A60" s="60"/>
      <c r="B60" s="60"/>
      <c r="C60" s="100"/>
      <c r="D60" s="100" t="s">
        <v>69</v>
      </c>
      <c r="E60" s="63"/>
      <c r="F60" s="115">
        <v>3982</v>
      </c>
      <c r="G60" s="115">
        <v>4300</v>
      </c>
      <c r="H60" s="115">
        <v>4300</v>
      </c>
      <c r="I60" s="116">
        <v>4300</v>
      </c>
    </row>
    <row r="61" spans="1:9" x14ac:dyDescent="0.25">
      <c r="C61" s="66">
        <v>51</v>
      </c>
      <c r="D61" s="66" t="s">
        <v>71</v>
      </c>
      <c r="F61" s="67">
        <v>16000</v>
      </c>
      <c r="G61" s="67"/>
      <c r="H61" s="67"/>
      <c r="I61" s="67"/>
    </row>
    <row r="62" spans="1:9" x14ac:dyDescent="0.25">
      <c r="D62" t="s">
        <v>69</v>
      </c>
      <c r="F62" s="108">
        <v>2124</v>
      </c>
      <c r="G62" s="108">
        <v>800</v>
      </c>
      <c r="H62" s="108">
        <v>800</v>
      </c>
      <c r="I62" s="108">
        <v>800</v>
      </c>
    </row>
    <row r="63" spans="1:9" x14ac:dyDescent="0.25">
      <c r="C63">
        <v>45</v>
      </c>
      <c r="D63" t="s">
        <v>73</v>
      </c>
      <c r="F63" s="67">
        <v>48000</v>
      </c>
      <c r="G63" s="67"/>
      <c r="H63" s="67"/>
      <c r="I63" s="67"/>
    </row>
    <row r="64" spans="1:9" x14ac:dyDescent="0.25">
      <c r="D64" t="s">
        <v>69</v>
      </c>
      <c r="F64" s="108">
        <v>6371</v>
      </c>
      <c r="G64" s="108">
        <v>8340</v>
      </c>
      <c r="H64" s="108">
        <v>8340</v>
      </c>
      <c r="I64" s="108">
        <v>8340</v>
      </c>
    </row>
    <row r="65" spans="2:2" x14ac:dyDescent="0.25">
      <c r="B65">
        <v>7.5345000000000004</v>
      </c>
    </row>
  </sheetData>
  <mergeCells count="5">
    <mergeCell ref="A28:I28"/>
    <mergeCell ref="A7:I7"/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D19" sqref="D19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21" t="s">
        <v>74</v>
      </c>
      <c r="B1" s="121"/>
      <c r="C1" s="121"/>
      <c r="D1" s="121"/>
      <c r="E1" s="121"/>
      <c r="F1" s="121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21" t="s">
        <v>37</v>
      </c>
      <c r="B3" s="121"/>
      <c r="C3" s="121"/>
      <c r="D3" s="121"/>
      <c r="E3" s="123"/>
      <c r="F3" s="123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21" t="s">
        <v>13</v>
      </c>
      <c r="B5" s="122"/>
      <c r="C5" s="122"/>
      <c r="D5" s="122"/>
      <c r="E5" s="122"/>
      <c r="F5" s="122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21" t="s">
        <v>25</v>
      </c>
      <c r="B7" s="142"/>
      <c r="C7" s="142"/>
      <c r="D7" s="142"/>
      <c r="E7" s="142"/>
      <c r="F7" s="142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26</v>
      </c>
      <c r="B9" s="25" t="s">
        <v>79</v>
      </c>
      <c r="C9" s="26" t="s">
        <v>80</v>
      </c>
      <c r="D9" s="69" t="s">
        <v>77</v>
      </c>
      <c r="E9" s="26" t="s">
        <v>51</v>
      </c>
      <c r="F9" s="26" t="s">
        <v>78</v>
      </c>
    </row>
    <row r="10" spans="1:6" ht="15.75" customHeight="1" x14ac:dyDescent="0.25">
      <c r="A10" s="13" t="s">
        <v>27</v>
      </c>
      <c r="B10" s="56">
        <v>738431.15</v>
      </c>
      <c r="C10" s="59">
        <v>795753</v>
      </c>
      <c r="D10" s="59"/>
      <c r="E10" s="59"/>
      <c r="F10" s="59"/>
    </row>
    <row r="11" spans="1:6" ht="15.75" customHeight="1" x14ac:dyDescent="0.25">
      <c r="A11" s="13" t="s">
        <v>69</v>
      </c>
      <c r="B11" s="110">
        <f>B10/A19</f>
        <v>98006.656048841993</v>
      </c>
      <c r="C11" s="111">
        <v>105615</v>
      </c>
      <c r="D11" s="111">
        <v>114212</v>
      </c>
      <c r="E11" s="111">
        <v>114505</v>
      </c>
      <c r="F11" s="111">
        <v>114800</v>
      </c>
    </row>
    <row r="12" spans="1:6" ht="15.75" customHeight="1" x14ac:dyDescent="0.25">
      <c r="A12" s="13" t="s">
        <v>28</v>
      </c>
      <c r="B12" s="10"/>
      <c r="C12" s="59"/>
      <c r="D12" s="59"/>
      <c r="E12" s="59"/>
      <c r="F12" s="59"/>
    </row>
    <row r="13" spans="1:6" ht="25.5" x14ac:dyDescent="0.25">
      <c r="A13" s="20" t="s">
        <v>29</v>
      </c>
      <c r="B13" s="10"/>
      <c r="C13" s="59"/>
      <c r="D13" s="59"/>
      <c r="E13" s="59"/>
      <c r="F13" s="59"/>
    </row>
    <row r="14" spans="1:6" x14ac:dyDescent="0.25">
      <c r="A14" s="19" t="s">
        <v>30</v>
      </c>
      <c r="B14" s="10"/>
      <c r="C14" s="59"/>
      <c r="D14" s="59"/>
      <c r="E14" s="59"/>
      <c r="F14" s="59"/>
    </row>
    <row r="15" spans="1:6" x14ac:dyDescent="0.25">
      <c r="A15" s="13" t="s">
        <v>31</v>
      </c>
      <c r="B15" s="10"/>
      <c r="C15" s="59"/>
      <c r="D15" s="59"/>
      <c r="E15" s="59"/>
      <c r="F15" s="70"/>
    </row>
    <row r="16" spans="1:6" x14ac:dyDescent="0.25">
      <c r="A16" s="13" t="s">
        <v>70</v>
      </c>
      <c r="B16" s="56">
        <v>738131.15</v>
      </c>
      <c r="C16" s="59">
        <v>795753</v>
      </c>
      <c r="D16" s="59"/>
      <c r="E16" s="59"/>
      <c r="F16" s="70"/>
    </row>
    <row r="17" spans="1:6" x14ac:dyDescent="0.25">
      <c r="A17" s="13" t="s">
        <v>69</v>
      </c>
      <c r="B17" s="110">
        <f>B16/A19</f>
        <v>97966.8392063176</v>
      </c>
      <c r="C17" s="111">
        <v>105615</v>
      </c>
      <c r="D17" s="111">
        <v>114212</v>
      </c>
      <c r="E17" s="111">
        <v>114505</v>
      </c>
      <c r="F17" s="114">
        <v>114800</v>
      </c>
    </row>
    <row r="18" spans="1:6" ht="25.5" x14ac:dyDescent="0.25">
      <c r="A18" s="21" t="s">
        <v>32</v>
      </c>
      <c r="B18" s="10"/>
      <c r="C18" s="59"/>
      <c r="D18" s="59"/>
      <c r="E18" s="11"/>
      <c r="F18" s="12"/>
    </row>
    <row r="19" spans="1:6" x14ac:dyDescent="0.25">
      <c r="A19">
        <v>7.5345000000000004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A3" sqref="A3:I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21" t="s">
        <v>74</v>
      </c>
      <c r="B1" s="121"/>
      <c r="C1" s="121"/>
      <c r="D1" s="121"/>
      <c r="E1" s="121"/>
      <c r="F1" s="121"/>
      <c r="G1" s="121"/>
      <c r="H1" s="121"/>
      <c r="I1" s="121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21" t="s">
        <v>37</v>
      </c>
      <c r="B3" s="121"/>
      <c r="C3" s="121"/>
      <c r="D3" s="121"/>
      <c r="E3" s="121"/>
      <c r="F3" s="121"/>
      <c r="G3" s="121"/>
      <c r="H3" s="123"/>
      <c r="I3" s="123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21" t="s">
        <v>33</v>
      </c>
      <c r="B5" s="122"/>
      <c r="C5" s="122"/>
      <c r="D5" s="122"/>
      <c r="E5" s="122"/>
      <c r="F5" s="122"/>
      <c r="G5" s="122"/>
      <c r="H5" s="122"/>
      <c r="I5" s="122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14</v>
      </c>
      <c r="B7" s="25" t="s">
        <v>15</v>
      </c>
      <c r="C7" s="25" t="s">
        <v>16</v>
      </c>
      <c r="D7" s="25" t="s">
        <v>60</v>
      </c>
      <c r="E7" s="25" t="s">
        <v>79</v>
      </c>
      <c r="F7" s="26" t="s">
        <v>80</v>
      </c>
      <c r="G7" s="26" t="s">
        <v>77</v>
      </c>
      <c r="H7" s="26" t="s">
        <v>51</v>
      </c>
      <c r="I7" s="26" t="s">
        <v>78</v>
      </c>
    </row>
    <row r="8" spans="1:9" ht="25.5" x14ac:dyDescent="0.25">
      <c r="A8" s="13">
        <v>8</v>
      </c>
      <c r="B8" s="13"/>
      <c r="C8" s="13"/>
      <c r="D8" s="13" t="s">
        <v>34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41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42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35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43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18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44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B1" zoomScale="110" zoomScaleNormal="110" workbookViewId="0">
      <selection activeCell="H8" sqref="H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21" t="s">
        <v>74</v>
      </c>
      <c r="B1" s="121"/>
      <c r="C1" s="121"/>
      <c r="D1" s="121"/>
      <c r="E1" s="121"/>
      <c r="F1" s="121"/>
      <c r="G1" s="121"/>
      <c r="H1" s="121"/>
      <c r="I1" s="121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121" t="s">
        <v>36</v>
      </c>
      <c r="B3" s="122"/>
      <c r="C3" s="122"/>
      <c r="D3" s="122"/>
      <c r="E3" s="122"/>
      <c r="F3" s="122"/>
      <c r="G3" s="122"/>
      <c r="H3" s="122"/>
      <c r="I3" s="12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143" t="s">
        <v>38</v>
      </c>
      <c r="B5" s="144"/>
      <c r="C5" s="145"/>
      <c r="D5" s="25" t="s">
        <v>39</v>
      </c>
      <c r="E5" s="25" t="s">
        <v>79</v>
      </c>
      <c r="F5" s="26" t="s">
        <v>80</v>
      </c>
      <c r="G5" s="69" t="s">
        <v>77</v>
      </c>
      <c r="H5" s="26" t="s">
        <v>51</v>
      </c>
      <c r="I5" s="26" t="s">
        <v>78</v>
      </c>
    </row>
    <row r="6" spans="1:9" x14ac:dyDescent="0.25">
      <c r="A6" s="52"/>
      <c r="B6" s="53"/>
      <c r="C6" s="54"/>
      <c r="D6" s="25" t="s">
        <v>68</v>
      </c>
      <c r="E6" s="68">
        <f>E8+E16</f>
        <v>706319</v>
      </c>
      <c r="F6" s="69">
        <f>F8+F16</f>
        <v>795753</v>
      </c>
      <c r="G6" s="69">
        <f>SUM(G8+G16)</f>
        <v>0</v>
      </c>
      <c r="H6" s="69"/>
      <c r="I6" s="69">
        <f>I8+I16</f>
        <v>0</v>
      </c>
    </row>
    <row r="7" spans="1:9" x14ac:dyDescent="0.25">
      <c r="A7" s="87"/>
      <c r="B7" s="88"/>
      <c r="C7" s="89"/>
      <c r="D7" s="25" t="s">
        <v>69</v>
      </c>
      <c r="E7" s="101">
        <f>E6/B20</f>
        <v>93744.641316610257</v>
      </c>
      <c r="F7" s="102">
        <f>F6/B20</f>
        <v>105614.57296436392</v>
      </c>
      <c r="G7" s="102">
        <f>G9+G17</f>
        <v>114212</v>
      </c>
      <c r="H7" s="102">
        <f>H9+H19</f>
        <v>114505</v>
      </c>
      <c r="I7" s="102">
        <f>I9+I19</f>
        <v>114800</v>
      </c>
    </row>
    <row r="8" spans="1:9" x14ac:dyDescent="0.25">
      <c r="A8" s="146">
        <v>3</v>
      </c>
      <c r="B8" s="147"/>
      <c r="C8" s="148"/>
      <c r="D8" s="34" t="s">
        <v>22</v>
      </c>
      <c r="E8" s="56">
        <f>E10+E12+E14</f>
        <v>624819</v>
      </c>
      <c r="F8" s="59">
        <f>F10+F12+F14</f>
        <v>701753</v>
      </c>
      <c r="G8" s="59">
        <f>G10+G12+G14</f>
        <v>0</v>
      </c>
      <c r="H8" s="59"/>
      <c r="I8" s="70">
        <f>I10+I12+I14</f>
        <v>0</v>
      </c>
    </row>
    <row r="9" spans="1:9" x14ac:dyDescent="0.25">
      <c r="A9" s="90"/>
      <c r="B9" s="91"/>
      <c r="C9" s="92"/>
      <c r="D9" s="92" t="s">
        <v>69</v>
      </c>
      <c r="E9" s="110">
        <f>E8/B20</f>
        <v>82927.732430818229</v>
      </c>
      <c r="F9" s="111">
        <v>93139</v>
      </c>
      <c r="G9" s="111">
        <f>SUM(G11:G15)</f>
        <v>100772</v>
      </c>
      <c r="H9" s="111">
        <f>SUM(H11:H15)</f>
        <v>101065</v>
      </c>
      <c r="I9" s="114">
        <f>SUM(I11:I16)</f>
        <v>101360</v>
      </c>
    </row>
    <row r="10" spans="1:9" x14ac:dyDescent="0.25">
      <c r="A10" s="149">
        <v>31</v>
      </c>
      <c r="B10" s="150"/>
      <c r="C10" s="151"/>
      <c r="D10" s="34" t="s">
        <v>23</v>
      </c>
      <c r="E10" s="56">
        <v>426560</v>
      </c>
      <c r="F10" s="59">
        <v>460014</v>
      </c>
      <c r="G10" s="59"/>
      <c r="H10" s="59"/>
      <c r="I10" s="70"/>
    </row>
    <row r="11" spans="1:9" x14ac:dyDescent="0.25">
      <c r="A11" s="93"/>
      <c r="B11" s="94"/>
      <c r="C11" s="95"/>
      <c r="D11" s="92" t="s">
        <v>69</v>
      </c>
      <c r="E11" s="110">
        <f>E10/B20</f>
        <v>56614.241157342884</v>
      </c>
      <c r="F11" s="111">
        <v>61064</v>
      </c>
      <c r="G11" s="111">
        <v>61447</v>
      </c>
      <c r="H11" s="111">
        <v>61740</v>
      </c>
      <c r="I11" s="114">
        <v>62035</v>
      </c>
    </row>
    <row r="12" spans="1:9" x14ac:dyDescent="0.25">
      <c r="A12" s="149">
        <v>32</v>
      </c>
      <c r="B12" s="150"/>
      <c r="C12" s="151"/>
      <c r="D12" s="34" t="s">
        <v>40</v>
      </c>
      <c r="E12" s="56">
        <v>195083</v>
      </c>
      <c r="F12" s="59">
        <v>237639</v>
      </c>
      <c r="G12" s="59"/>
      <c r="H12" s="59"/>
      <c r="I12" s="70"/>
    </row>
    <row r="13" spans="1:9" x14ac:dyDescent="0.25">
      <c r="A13" s="93"/>
      <c r="B13" s="94"/>
      <c r="C13" s="95"/>
      <c r="D13" s="92" t="s">
        <v>69</v>
      </c>
      <c r="E13" s="110">
        <f>E12/B20</f>
        <v>25891.963633950494</v>
      </c>
      <c r="F13" s="111">
        <v>31540</v>
      </c>
      <c r="G13" s="111">
        <v>38781</v>
      </c>
      <c r="H13" s="111">
        <v>38781</v>
      </c>
      <c r="I13" s="114">
        <v>38781</v>
      </c>
    </row>
    <row r="14" spans="1:9" x14ac:dyDescent="0.25">
      <c r="A14" s="49">
        <v>34</v>
      </c>
      <c r="B14" s="50"/>
      <c r="C14" s="51"/>
      <c r="D14" s="48" t="s">
        <v>64</v>
      </c>
      <c r="E14" s="56">
        <v>3176</v>
      </c>
      <c r="F14" s="59">
        <v>4100</v>
      </c>
      <c r="G14" s="59"/>
      <c r="H14" s="59"/>
      <c r="I14" s="70"/>
    </row>
    <row r="15" spans="1:9" x14ac:dyDescent="0.25">
      <c r="A15" s="93"/>
      <c r="B15" s="94"/>
      <c r="C15" s="95"/>
      <c r="D15" s="92" t="s">
        <v>69</v>
      </c>
      <c r="E15" s="110">
        <f>E14/B20</f>
        <v>421.5276395248523</v>
      </c>
      <c r="F15" s="111">
        <v>544</v>
      </c>
      <c r="G15" s="111">
        <v>544</v>
      </c>
      <c r="H15" s="111">
        <v>544</v>
      </c>
      <c r="I15" s="114">
        <v>544</v>
      </c>
    </row>
    <row r="16" spans="1:9" ht="25.5" x14ac:dyDescent="0.25">
      <c r="A16" s="146">
        <v>4</v>
      </c>
      <c r="B16" s="147"/>
      <c r="C16" s="148"/>
      <c r="D16" s="34" t="s">
        <v>24</v>
      </c>
      <c r="E16" s="56">
        <v>81500</v>
      </c>
      <c r="F16" s="59">
        <v>94000</v>
      </c>
      <c r="G16" s="59"/>
      <c r="H16" s="59"/>
      <c r="I16" s="70"/>
    </row>
    <row r="17" spans="1:9" x14ac:dyDescent="0.25">
      <c r="A17" s="90"/>
      <c r="B17" s="91"/>
      <c r="C17" s="92"/>
      <c r="D17" s="92" t="s">
        <v>69</v>
      </c>
      <c r="E17" s="110">
        <f>E16/B20</f>
        <v>10816.908885792023</v>
      </c>
      <c r="F17" s="111">
        <v>12476</v>
      </c>
      <c r="G17" s="111">
        <v>13440</v>
      </c>
      <c r="H17" s="111">
        <v>13440</v>
      </c>
      <c r="I17" s="114">
        <v>13440</v>
      </c>
    </row>
    <row r="18" spans="1:9" ht="25.5" x14ac:dyDescent="0.25">
      <c r="A18" s="149">
        <v>42</v>
      </c>
      <c r="B18" s="150"/>
      <c r="C18" s="151"/>
      <c r="D18" s="34" t="s">
        <v>57</v>
      </c>
      <c r="E18" s="56">
        <v>81500</v>
      </c>
      <c r="F18" s="59">
        <v>94000</v>
      </c>
      <c r="G18" s="59"/>
      <c r="H18" s="59"/>
      <c r="I18" s="70"/>
    </row>
    <row r="19" spans="1:9" x14ac:dyDescent="0.25">
      <c r="D19" s="103" t="s">
        <v>69</v>
      </c>
      <c r="E19" s="108">
        <f>E18/B20</f>
        <v>10816.908885792023</v>
      </c>
      <c r="F19" s="108">
        <v>12476</v>
      </c>
      <c r="G19" s="108">
        <v>13440</v>
      </c>
      <c r="H19" s="108">
        <v>13440</v>
      </c>
      <c r="I19" s="108">
        <v>13440</v>
      </c>
    </row>
    <row r="20" spans="1:9" x14ac:dyDescent="0.25">
      <c r="B20">
        <v>7.5345000000000004</v>
      </c>
    </row>
  </sheetData>
  <mergeCells count="8">
    <mergeCell ref="A1:I1"/>
    <mergeCell ref="A3:I3"/>
    <mergeCell ref="A5:C5"/>
    <mergeCell ref="A16:C16"/>
    <mergeCell ref="A18:C18"/>
    <mergeCell ref="A8:C8"/>
    <mergeCell ref="A12:C12"/>
    <mergeCell ref="A10:C10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User</cp:lastModifiedBy>
  <cp:lastPrinted>2022-08-16T05:37:11Z</cp:lastPrinted>
  <dcterms:created xsi:type="dcterms:W3CDTF">2022-08-12T12:51:27Z</dcterms:created>
  <dcterms:modified xsi:type="dcterms:W3CDTF">2023-11-10T13:11:24Z</dcterms:modified>
</cp:coreProperties>
</file>